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autoCompressPictures="0"/>
  <mc:AlternateContent xmlns:mc="http://schemas.openxmlformats.org/markup-compatibility/2006">
    <mc:Choice Requires="x15">
      <x15ac:absPath xmlns:x15ac="http://schemas.microsoft.com/office/spreadsheetml/2010/11/ac" url="https://themi-my.sharepoint.com/personal/cbarrett_milkeninstitute_org/Documents/Desktop/"/>
    </mc:Choice>
  </mc:AlternateContent>
  <xr:revisionPtr revIDLastSave="42" documentId="8_{698F425E-F4FE-4B60-A220-D07ECC4186EB}" xr6:coauthVersionLast="47" xr6:coauthVersionMax="47" xr10:uidLastSave="{A9CBC20C-1516-4017-99EE-AF04CC10F5F2}"/>
  <bookViews>
    <workbookView xWindow="-110" yWindow="-110" windowWidth="19420" windowHeight="10420" activeTab="1" xr2:uid="{00000000-000D-0000-FFFF-FFFF00000000}"/>
  </bookViews>
  <sheets>
    <sheet name="Pediatric Cancer Incidence" sheetId="1" r:id="rId1"/>
    <sheet name="Pediatric Cancer Survival" sheetId="8" r:id="rId2"/>
    <sheet name="NIH Funding through 2024" sheetId="5" r:id="rId3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5" l="1"/>
  <c r="E11" i="5"/>
  <c r="B15" i="1"/>
  <c r="D14" i="1"/>
  <c r="D13" i="1"/>
  <c r="D12" i="1"/>
  <c r="D11" i="1"/>
  <c r="D10" i="1"/>
  <c r="D9" i="1"/>
  <c r="D8" i="1"/>
  <c r="D7" i="1"/>
  <c r="D6" i="1"/>
  <c r="D5" i="1"/>
  <c r="D4" i="1"/>
  <c r="D3" i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D15" i="1"/>
  <c r="D10" i="5"/>
  <c r="E10" i="5"/>
  <c r="D4" i="5"/>
  <c r="D5" i="5"/>
  <c r="D6" i="5"/>
  <c r="D7" i="5"/>
  <c r="D8" i="5"/>
  <c r="D9" i="5"/>
  <c r="D3" i="5"/>
  <c r="E4" i="5"/>
  <c r="E5" i="5"/>
  <c r="E6" i="5"/>
  <c r="E7" i="5"/>
  <c r="E8" i="5"/>
  <c r="E9" i="5"/>
  <c r="E3" i="5"/>
</calcChain>
</file>

<file path=xl/sharedStrings.xml><?xml version="1.0" encoding="utf-8"?>
<sst xmlns="http://schemas.openxmlformats.org/spreadsheetml/2006/main" count="59" uniqueCount="41">
  <si>
    <t>Age: 0-19</t>
  </si>
  <si>
    <t>Tumor Type</t>
  </si>
  <si>
    <t>SEER Incidence (# per 1,000,000)</t>
  </si>
  <si>
    <t>Incidence in US Total per year</t>
  </si>
  <si>
    <t>Percent of total cancer diagnoses</t>
  </si>
  <si>
    <t>Age</t>
  </si>
  <si>
    <t>2000 US Standard Population</t>
  </si>
  <si>
    <t>https://seer.cancer.gov/stdpopulations/stdpop.19ages.html</t>
  </si>
  <si>
    <t>1 to 4</t>
  </si>
  <si>
    <t>Incidence rate = (New cancers / Population) x 1,000,000</t>
  </si>
  <si>
    <t>5 to 9</t>
  </si>
  <si>
    <t>Total US population 0-19 years in 2000 (US census on which cases per 1,000,000 were based)</t>
  </si>
  <si>
    <t>10 to 14</t>
  </si>
  <si>
    <t>Multiplication factor to get # per 1,000,000</t>
  </si>
  <si>
    <t>15 to 19</t>
  </si>
  <si>
    <t>Total</t>
  </si>
  <si>
    <t>Retinoblastoma</t>
  </si>
  <si>
    <t>*Statistics could not be calculated. Rate based on less than 16 cases for the time interval.</t>
  </si>
  <si>
    <t>Fiscal Year</t>
  </si>
  <si>
    <t>Total Dollars</t>
  </si>
  <si>
    <t>Dollars</t>
  </si>
  <si>
    <t>% to NCI</t>
  </si>
  <si>
    <t>% to NIH</t>
  </si>
  <si>
    <t>NIH Obligations</t>
  </si>
  <si>
    <t>NIH Childhood Cancer</t>
  </si>
  <si>
    <t>NCI Obligations</t>
  </si>
  <si>
    <t>RePorter</t>
  </si>
  <si>
    <t>Leukemias</t>
  </si>
  <si>
    <t>Lymphomas</t>
  </si>
  <si>
    <t>Central Nervous System Neoplasms (Malignant)</t>
  </si>
  <si>
    <t>Neuroblastoma and Peripheral Nervous Cell</t>
  </si>
  <si>
    <t>Renal Tumors</t>
  </si>
  <si>
    <t>Hepatic Tumors</t>
  </si>
  <si>
    <t>Malignant Bone Tumors</t>
  </si>
  <si>
    <t>Soft Tissue Tumors</t>
  </si>
  <si>
    <t>Germ Cell Tumors (Malignant)</t>
  </si>
  <si>
    <t>Epithelial Neoplasms and Melanomas</t>
  </si>
  <si>
    <t>Other and Unspecified Neoplasms</t>
  </si>
  <si>
    <t>5-year Relative Survival</t>
  </si>
  <si>
    <t>Citation: NCCR*Explorer: An interactive website for NCCR cancer statistics [Internet]. National Cancer Institute; 2025 Sep 24. [cited 2026 Mar 2]. Available from: https://nccrexplorer.ccdi.cancer.gov.</t>
  </si>
  <si>
    <t>2018-2022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</si>
</sst>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_(&quot;$&quot;* #,##0_);_(&quot;$&quot;* \(#,##0\);_(&quot;$&quot;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2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wrapText="1"/>
    </xf>
    <xf numFmtId="0" fontId="0" fillId="0" borderId="1" xfId="0" applyBorder="1"/>
    <xf numFmtId="0" fontId="1" fillId="0" borderId="1" xfId="0" applyFont="1" applyBorder="1"/>
    <xf numFmtId="1" fontId="0" fillId="0" borderId="0" xfId="0" applyNumberFormat="1"/>
    <xf numFmtId="0" fontId="1" fillId="0" borderId="5" xfId="0" applyFont="1" applyBorder="1" applyAlignment="1">
      <alignment wrapText="1"/>
    </xf>
    <xf numFmtId="0" fontId="3" fillId="0" borderId="0" xfId="1"/>
    <xf numFmtId="0" fontId="4" fillId="2" borderId="1" xfId="0" applyFont="1" applyFill="1" applyBorder="1" applyAlignment="1">
      <alignment horizontal="center" vertical="center"/>
    </xf>
    <xf numFmtId="165" fontId="0" fillId="0" borderId="1" xfId="0" applyNumberFormat="1" applyBorder="1"/>
    <xf numFmtId="2" fontId="0" fillId="0" borderId="1" xfId="0" applyNumberFormat="1" applyBorder="1"/>
    <xf numFmtId="1" fontId="0" fillId="0" borderId="1" xfId="0" applyNumberFormat="1" applyBorder="1"/>
    <xf numFmtId="164" fontId="0" fillId="0" borderId="1" xfId="0" applyNumberFormat="1" applyBorder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vertical="center" wrapText="1"/>
    </xf>
    <xf numFmtId="0" fontId="0" fillId="0" borderId="2" xfId="0" applyBorder="1"/>
    <xf numFmtId="1" fontId="0" fillId="0" borderId="2" xfId="0" applyNumberFormat="1" applyBorder="1"/>
    <xf numFmtId="164" fontId="0" fillId="0" borderId="2" xfId="0" applyNumberFormat="1" applyBorder="1"/>
    <xf numFmtId="0" fontId="0" fillId="0" borderId="3" xfId="0" applyBorder="1"/>
    <xf numFmtId="0" fontId="0" fillId="0" borderId="4" xfId="0" applyBorder="1"/>
    <xf numFmtId="0" fontId="4" fillId="2" borderId="1" xfId="0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Childhood Cancer Incidence by Tumor</a:t>
            </a:r>
            <a:r>
              <a:rPr lang="en-US" baseline="0"/>
              <a:t> Type</a:t>
            </a:r>
          </a:p>
          <a:p>
            <a:pPr>
              <a:defRPr/>
            </a:pPr>
            <a:r>
              <a:rPr lang="en-US" baseline="0"/>
              <a:t>Ages 0-19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D2D-4AA9-8F22-DA7D3E3224A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D2D-4AA9-8F22-DA7D3E3224A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BD2D-4AA9-8F22-DA7D3E3224A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BD2D-4AA9-8F22-DA7D3E3224AF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BD2D-4AA9-8F22-DA7D3E3224AF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BD2D-4AA9-8F22-DA7D3E3224AF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BD2D-4AA9-8F22-DA7D3E3224AF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BD2D-4AA9-8F22-DA7D3E3224AF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BD2D-4AA9-8F22-DA7D3E3224AF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BD2D-4AA9-8F22-DA7D3E3224AF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BD2D-4AA9-8F22-DA7D3E3224AF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BD2D-4AA9-8F22-DA7D3E3224A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'Pediatric Cancer Incidence'!$A$3:$A$14</c:f>
              <c:strCache>
                <c:ptCount val="12"/>
                <c:pt idx="0">
                  <c:v>Leukemias</c:v>
                </c:pt>
                <c:pt idx="1">
                  <c:v>Lymphomas</c:v>
                </c:pt>
                <c:pt idx="2">
                  <c:v>Central Nervous System Neoplasms (Malignant)</c:v>
                </c:pt>
                <c:pt idx="3">
                  <c:v>Neuroblastoma and Peripheral Nervous Cell</c:v>
                </c:pt>
                <c:pt idx="4">
                  <c:v>Retinoblastoma</c:v>
                </c:pt>
                <c:pt idx="5">
                  <c:v>Renal Tumors</c:v>
                </c:pt>
                <c:pt idx="6">
                  <c:v>Hepatic Tumors</c:v>
                </c:pt>
                <c:pt idx="7">
                  <c:v>Malignant Bone Tumors</c:v>
                </c:pt>
                <c:pt idx="8">
                  <c:v>Soft Tissue Tumors</c:v>
                </c:pt>
                <c:pt idx="9">
                  <c:v>Germ Cell Tumors (Malignant)</c:v>
                </c:pt>
                <c:pt idx="10">
                  <c:v>Epithelial Neoplasms and Melanomas</c:v>
                </c:pt>
                <c:pt idx="11">
                  <c:v>Other and Unspecified Neoplasms</c:v>
                </c:pt>
              </c:strCache>
            </c:strRef>
          </c:cat>
          <c:val>
            <c:numRef>
              <c:f>'Pediatric Cancer Incidence'!$C$3:$C$14</c:f>
              <c:numCache>
                <c:formatCode>0</c:formatCode>
                <c:ptCount val="12"/>
                <c:pt idx="0">
                  <c:v>3781.5676800000001</c:v>
                </c:pt>
                <c:pt idx="1">
                  <c:v>2284.6971400000002</c:v>
                </c:pt>
                <c:pt idx="2">
                  <c:v>2284.6971400000002</c:v>
                </c:pt>
                <c:pt idx="3">
                  <c:v>748.43527000000006</c:v>
                </c:pt>
                <c:pt idx="4">
                  <c:v>236.34798000000001</c:v>
                </c:pt>
                <c:pt idx="5">
                  <c:v>543.60035400000004</c:v>
                </c:pt>
                <c:pt idx="6">
                  <c:v>252.10451200000003</c:v>
                </c:pt>
                <c:pt idx="7">
                  <c:v>724.80047200000001</c:v>
                </c:pt>
                <c:pt idx="8">
                  <c:v>969.02671800000019</c:v>
                </c:pt>
                <c:pt idx="9">
                  <c:v>898.12232400000016</c:v>
                </c:pt>
                <c:pt idx="10">
                  <c:v>1875.0273080000002</c:v>
                </c:pt>
                <c:pt idx="11">
                  <c:v>70.904394000000011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AB-420F-A553-7F77EB2E3E2E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Childhood Cancer 5-Year Relative Survival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'Pediatric Cancer Survival'!$A$3:$A$14</c:f>
              <c:strCache>
                <c:ptCount val="12"/>
                <c:pt idx="0">
                  <c:v>Leukemias</c:v>
                </c:pt>
                <c:pt idx="1">
                  <c:v>Lymphomas</c:v>
                </c:pt>
                <c:pt idx="2">
                  <c:v>Central Nervous System Neoplasms (Malignant)</c:v>
                </c:pt>
                <c:pt idx="3">
                  <c:v>Neuroblastoma and Peripheral Nervous Cell</c:v>
                </c:pt>
                <c:pt idx="4">
                  <c:v>Retinoblastoma</c:v>
                </c:pt>
                <c:pt idx="5">
                  <c:v>Renal Tumors</c:v>
                </c:pt>
                <c:pt idx="6">
                  <c:v>Hepatic Tumors</c:v>
                </c:pt>
                <c:pt idx="7">
                  <c:v>Malignant Bone Tumors</c:v>
                </c:pt>
                <c:pt idx="8">
                  <c:v>Soft Tissue Tumors</c:v>
                </c:pt>
                <c:pt idx="9">
                  <c:v>Germ Cell Tumors (Malignant)</c:v>
                </c:pt>
                <c:pt idx="10">
                  <c:v>Epithelial Neoplasms and Melanomas</c:v>
                </c:pt>
                <c:pt idx="11">
                  <c:v>Other and Unspecified Neoplasms</c:v>
                </c:pt>
              </c:strCache>
            </c:strRef>
          </c:cat>
          <c:val>
            <c:numRef>
              <c:f>'Pediatric Cancer Survival'!$B$3:$B$14</c:f>
              <c:numCache>
                <c:formatCode>General</c:formatCode>
                <c:ptCount val="12"/>
                <c:pt idx="0">
                  <c:v>87.3</c:v>
                </c:pt>
                <c:pt idx="1">
                  <c:v>95.2</c:v>
                </c:pt>
                <c:pt idx="2">
                  <c:v>76.900000000000006</c:v>
                </c:pt>
                <c:pt idx="3">
                  <c:v>84.9</c:v>
                </c:pt>
                <c:pt idx="4">
                  <c:v>97.3</c:v>
                </c:pt>
                <c:pt idx="5">
                  <c:v>91.2</c:v>
                </c:pt>
                <c:pt idx="6">
                  <c:v>76.8</c:v>
                </c:pt>
                <c:pt idx="7">
                  <c:v>71.7</c:v>
                </c:pt>
                <c:pt idx="8">
                  <c:v>75</c:v>
                </c:pt>
                <c:pt idx="9">
                  <c:v>94</c:v>
                </c:pt>
                <c:pt idx="10">
                  <c:v>96.3</c:v>
                </c:pt>
                <c:pt idx="11">
                  <c:v>86.1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63-487C-BC37-72781B9DD03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62"/>
        <c:axId val="952592719"/>
        <c:axId val="952593679"/>
      </c:barChart>
      <c:catAx>
        <c:axId val="95259271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52593679"/>
        <c:crosses val="autoZero"/>
        <c:auto val="1"/>
        <c:lblAlgn val="ctr"/>
        <c:lblOffset val="100"/>
        <c:noMultiLvlLbl val="0"/>
      </c:catAx>
      <c:valAx>
        <c:axId val="95259367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Percent Survival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5259271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0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1463674</xdr:colOff>
      <xdr:row>17</xdr:row>
      <xdr:rowOff>120656</xdr:rowOff>
    </xdr:from>
    <xdr:to>
      <xdr:col>4</xdr:col>
      <xdr:colOff>812799</xdr:colOff>
      <xdr:row>38</xdr:row>
      <xdr:rowOff>120650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22BBBB2-DB54-41C1-F4B2-3403B949E3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2816225</xdr:colOff>
      <xdr:row>18</xdr:row>
      <xdr:rowOff>88906</xdr:rowOff>
    </xdr:from>
    <xdr:to>
      <xdr:col>6</xdr:col>
      <xdr:colOff>327025</xdr:colOff>
      <xdr:row>33</xdr:row>
      <xdr:rowOff>69856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28DFEBBE-A734-A28D-FACE-F0FA74C23C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seer.cancer.gov/stdpopulations/stdpop.19ages.htm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9"/>
  <sheetViews>
    <sheetView workbookViewId="0">
      <pane ySplit="2" topLeftCell="A15" activePane="bottomLeft" state="frozen"/>
      <selection pane="bottomLeft" activeCell="A17" sqref="A17"/>
    </sheetView>
  </sheetViews>
  <sheetFormatPr defaultColWidth="8.81640625" defaultRowHeight="14.5" x14ac:dyDescent="0.35"/>
  <cols>
    <col min="1" max="1" width="49.453125" customWidth="1"/>
    <col min="2" max="2" width="16.453125" customWidth="1"/>
    <col min="3" max="3" width="14.54296875" customWidth="1"/>
    <col min="4" max="4" width="16.1796875" bestFit="1" customWidth="1"/>
    <col min="5" max="5" width="16.81640625" customWidth="1"/>
    <col min="7" max="7" width="26.54296875" bestFit="1" customWidth="1"/>
    <col min="8" max="8" width="83.453125" customWidth="1"/>
    <col min="9" max="9" width="10" bestFit="1" customWidth="1"/>
  </cols>
  <sheetData>
    <row r="1" spans="1:9" x14ac:dyDescent="0.35">
      <c r="A1" t="s">
        <v>0</v>
      </c>
      <c r="B1" s="13" t="s">
        <v>40</v>
      </c>
    </row>
    <row r="2" spans="1:9" ht="29" x14ac:dyDescent="0.35">
      <c r="A2" s="4" t="s">
        <v>1</v>
      </c>
      <c r="B2" s="2" t="s">
        <v>2</v>
      </c>
      <c r="C2" s="2" t="s">
        <v>3</v>
      </c>
      <c r="D2" s="2" t="s">
        <v>4</v>
      </c>
      <c r="E2" s="6"/>
      <c r="F2" s="2" t="s">
        <v>5</v>
      </c>
      <c r="G2" s="2" t="s">
        <v>6</v>
      </c>
    </row>
    <row r="3" spans="1:9" x14ac:dyDescent="0.35">
      <c r="A3" s="3" t="s">
        <v>27</v>
      </c>
      <c r="B3" s="3">
        <v>48</v>
      </c>
      <c r="C3" s="11">
        <f>B3*I6</f>
        <v>3781.5676800000001</v>
      </c>
      <c r="D3" s="12">
        <f>(B3/B15)*100</f>
        <v>25.778732545649834</v>
      </c>
      <c r="F3" s="14">
        <v>0</v>
      </c>
      <c r="G3" s="15">
        <v>3794901</v>
      </c>
      <c r="H3" s="7" t="s">
        <v>7</v>
      </c>
    </row>
    <row r="4" spans="1:9" x14ac:dyDescent="0.35">
      <c r="A4" s="3" t="s">
        <v>28</v>
      </c>
      <c r="B4" s="3">
        <v>29</v>
      </c>
      <c r="C4" s="11">
        <f>B4*I6</f>
        <v>2284.6971400000002</v>
      </c>
      <c r="D4" s="12">
        <f>(B4/B15)*100</f>
        <v>15.574650912996777</v>
      </c>
      <c r="F4" s="3" t="s">
        <v>8</v>
      </c>
      <c r="G4" s="15">
        <v>15191619</v>
      </c>
      <c r="H4" t="s">
        <v>9</v>
      </c>
      <c r="I4" s="1"/>
    </row>
    <row r="5" spans="1:9" x14ac:dyDescent="0.35">
      <c r="A5" s="3" t="s">
        <v>29</v>
      </c>
      <c r="B5" s="3">
        <v>29</v>
      </c>
      <c r="C5" s="11">
        <f>B5*I6</f>
        <v>2284.6971400000002</v>
      </c>
      <c r="D5" s="12">
        <f>(B5/B15)*100</f>
        <v>15.574650912996777</v>
      </c>
      <c r="F5" s="3" t="s">
        <v>10</v>
      </c>
      <c r="G5" s="15">
        <v>19919840</v>
      </c>
      <c r="H5" t="s">
        <v>11</v>
      </c>
    </row>
    <row r="6" spans="1:9" x14ac:dyDescent="0.35">
      <c r="A6" s="3" t="s">
        <v>30</v>
      </c>
      <c r="B6" s="3">
        <v>9.5</v>
      </c>
      <c r="C6" s="11">
        <f>B6*I6</f>
        <v>748.43527000000006</v>
      </c>
      <c r="D6" s="12">
        <f>(B6/B15)*100</f>
        <v>5.1020408163265296</v>
      </c>
      <c r="F6" s="3" t="s">
        <v>12</v>
      </c>
      <c r="G6" s="15">
        <v>20056779</v>
      </c>
      <c r="H6" t="s">
        <v>13</v>
      </c>
      <c r="I6" s="1">
        <v>78.782660000000007</v>
      </c>
    </row>
    <row r="7" spans="1:9" x14ac:dyDescent="0.35">
      <c r="A7" s="3" t="s">
        <v>16</v>
      </c>
      <c r="B7" s="3">
        <v>3</v>
      </c>
      <c r="C7" s="11">
        <f>B7*I6</f>
        <v>236.34798000000001</v>
      </c>
      <c r="D7" s="12">
        <f>(B7/B15)*100</f>
        <v>1.6111707841031147</v>
      </c>
      <c r="F7" s="3" t="s">
        <v>14</v>
      </c>
      <c r="G7" s="15">
        <v>19819518</v>
      </c>
    </row>
    <row r="8" spans="1:9" x14ac:dyDescent="0.35">
      <c r="A8" s="3" t="s">
        <v>31</v>
      </c>
      <c r="B8" s="3">
        <v>6.9</v>
      </c>
      <c r="C8" s="11">
        <f>B8*I6</f>
        <v>543.60035400000004</v>
      </c>
      <c r="D8" s="12">
        <f>(B8/B15)*100</f>
        <v>3.7056928034371639</v>
      </c>
      <c r="F8" s="3"/>
      <c r="G8" s="15"/>
    </row>
    <row r="9" spans="1:9" x14ac:dyDescent="0.35">
      <c r="A9" s="3" t="s">
        <v>32</v>
      </c>
      <c r="B9" s="3">
        <v>3.2</v>
      </c>
      <c r="C9" s="11">
        <f>B9*I6</f>
        <v>252.10451200000003</v>
      </c>
      <c r="D9" s="12">
        <f>(B9/B15)*100</f>
        <v>1.7185821697099892</v>
      </c>
      <c r="F9" s="4" t="s">
        <v>15</v>
      </c>
      <c r="G9" s="4">
        <v>78782657</v>
      </c>
    </row>
    <row r="10" spans="1:9" x14ac:dyDescent="0.35">
      <c r="A10" s="3" t="s">
        <v>33</v>
      </c>
      <c r="B10" s="3">
        <v>9.1999999999999993</v>
      </c>
      <c r="C10" s="11">
        <f>B10*I6</f>
        <v>724.80047200000001</v>
      </c>
      <c r="D10" s="12">
        <f>(B10/B15)*100</f>
        <v>4.9409237379162185</v>
      </c>
      <c r="H10" s="5"/>
    </row>
    <row r="11" spans="1:9" x14ac:dyDescent="0.35">
      <c r="A11" s="3" t="s">
        <v>34</v>
      </c>
      <c r="B11" s="3">
        <v>12.3</v>
      </c>
      <c r="C11" s="11">
        <f>B11*I6</f>
        <v>969.02671800000019</v>
      </c>
      <c r="D11" s="12">
        <f>(B11/B15)*100</f>
        <v>6.6058002148227715</v>
      </c>
      <c r="H11" s="5"/>
    </row>
    <row r="12" spans="1:9" x14ac:dyDescent="0.35">
      <c r="A12" s="3" t="s">
        <v>35</v>
      </c>
      <c r="B12" s="3">
        <v>11.4</v>
      </c>
      <c r="C12" s="11">
        <f>B12*I6</f>
        <v>898.12232400000016</v>
      </c>
      <c r="D12" s="12">
        <f>(B12/B15)*100</f>
        <v>6.1224489795918364</v>
      </c>
    </row>
    <row r="13" spans="1:9" x14ac:dyDescent="0.35">
      <c r="A13" s="3" t="s">
        <v>36</v>
      </c>
      <c r="B13" s="3">
        <v>23.8</v>
      </c>
      <c r="C13" s="11">
        <f>B13*I6</f>
        <v>1875.0273080000002</v>
      </c>
      <c r="D13" s="12">
        <f>(B13/B15)*100</f>
        <v>12.781954887218044</v>
      </c>
    </row>
    <row r="14" spans="1:9" ht="15" thickBot="1" x14ac:dyDescent="0.4">
      <c r="A14" s="16" t="s">
        <v>37</v>
      </c>
      <c r="B14" s="16">
        <v>0.9</v>
      </c>
      <c r="C14" s="17">
        <f>B14*I6</f>
        <v>70.904394000000011</v>
      </c>
      <c r="D14" s="18">
        <f>(B14/B15)*100</f>
        <v>0.48335123523093448</v>
      </c>
    </row>
    <row r="15" spans="1:9" ht="15" thickBot="1" x14ac:dyDescent="0.4">
      <c r="A15" s="19" t="s">
        <v>15</v>
      </c>
      <c r="B15" s="20">
        <f>SUM(B3:B14)</f>
        <v>186.20000000000002</v>
      </c>
      <c r="C15" s="20">
        <f t="shared" ref="C15:D15" si="0">SUM(C3:C14)</f>
        <v>14669.331292000003</v>
      </c>
      <c r="D15" s="20">
        <f t="shared" si="0"/>
        <v>100.00000000000001</v>
      </c>
    </row>
    <row r="16" spans="1:9" x14ac:dyDescent="0.35">
      <c r="B16" t="s">
        <v>17</v>
      </c>
      <c r="C16" s="5"/>
      <c r="D16" s="5"/>
    </row>
    <row r="17" spans="1:4" x14ac:dyDescent="0.35">
      <c r="A17" t="s">
        <v>39</v>
      </c>
      <c r="C17" s="5"/>
      <c r="D17" s="5"/>
    </row>
    <row r="18" spans="1:4" x14ac:dyDescent="0.35">
      <c r="A18" s="7"/>
      <c r="D18" s="5"/>
    </row>
    <row r="19" spans="1:4" x14ac:dyDescent="0.35">
      <c r="B19" s="5"/>
    </row>
  </sheetData>
  <hyperlinks>
    <hyperlink ref="H3" r:id="rId1" xr:uid="{00000000-0004-0000-0000-000000000000}"/>
  </hyperlinks>
  <pageMargins left="0.25" right="0.25" top="0.75" bottom="0.75" header="0.3" footer="0.3"/>
  <pageSetup paperSize="5" scale="43" orientation="landscape" horizontalDpi="4294967293" verticalDpi="429496729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80368A-E622-444D-BD55-76CB14887F8D}">
  <sheetPr>
    <pageSetUpPr fitToPage="1"/>
  </sheetPr>
  <dimension ref="A1:B18"/>
  <sheetViews>
    <sheetView tabSelected="1" workbookViewId="0">
      <pane ySplit="2" topLeftCell="A20" activePane="bottomLeft" state="frozen"/>
      <selection pane="bottomLeft" activeCell="H22" sqref="H22"/>
    </sheetView>
  </sheetViews>
  <sheetFormatPr defaultColWidth="8.81640625" defaultRowHeight="14.5" x14ac:dyDescent="0.35"/>
  <cols>
    <col min="1" max="1" width="49.453125" customWidth="1"/>
    <col min="2" max="2" width="16.453125" customWidth="1"/>
  </cols>
  <sheetData>
    <row r="1" spans="1:2" x14ac:dyDescent="0.35">
      <c r="A1" t="s">
        <v>0</v>
      </c>
      <c r="B1" s="13" t="s">
        <v>40</v>
      </c>
    </row>
    <row r="2" spans="1:2" ht="29" x14ac:dyDescent="0.35">
      <c r="A2" s="4" t="s">
        <v>1</v>
      </c>
      <c r="B2" s="2" t="s">
        <v>38</v>
      </c>
    </row>
    <row r="3" spans="1:2" x14ac:dyDescent="0.35">
      <c r="A3" s="3" t="s">
        <v>27</v>
      </c>
      <c r="B3" s="3">
        <v>87.3</v>
      </c>
    </row>
    <row r="4" spans="1:2" x14ac:dyDescent="0.35">
      <c r="A4" s="3" t="s">
        <v>28</v>
      </c>
      <c r="B4" s="3">
        <v>95.2</v>
      </c>
    </row>
    <row r="5" spans="1:2" x14ac:dyDescent="0.35">
      <c r="A5" s="3" t="s">
        <v>29</v>
      </c>
      <c r="B5" s="3">
        <v>76.900000000000006</v>
      </c>
    </row>
    <row r="6" spans="1:2" x14ac:dyDescent="0.35">
      <c r="A6" s="3" t="s">
        <v>30</v>
      </c>
      <c r="B6" s="3">
        <v>84.9</v>
      </c>
    </row>
    <row r="7" spans="1:2" x14ac:dyDescent="0.35">
      <c r="A7" s="3" t="s">
        <v>16</v>
      </c>
      <c r="B7" s="3">
        <v>97.3</v>
      </c>
    </row>
    <row r="8" spans="1:2" x14ac:dyDescent="0.35">
      <c r="A8" s="3" t="s">
        <v>31</v>
      </c>
      <c r="B8" s="3">
        <v>91.2</v>
      </c>
    </row>
    <row r="9" spans="1:2" x14ac:dyDescent="0.35">
      <c r="A9" s="3" t="s">
        <v>32</v>
      </c>
      <c r="B9" s="3">
        <v>76.8</v>
      </c>
    </row>
    <row r="10" spans="1:2" x14ac:dyDescent="0.35">
      <c r="A10" s="3" t="s">
        <v>33</v>
      </c>
      <c r="B10" s="3">
        <v>71.7</v>
      </c>
    </row>
    <row r="11" spans="1:2" x14ac:dyDescent="0.35">
      <c r="A11" s="3" t="s">
        <v>34</v>
      </c>
      <c r="B11" s="3">
        <v>75</v>
      </c>
    </row>
    <row r="12" spans="1:2" x14ac:dyDescent="0.35">
      <c r="A12" s="3" t="s">
        <v>35</v>
      </c>
      <c r="B12" s="3">
        <v>94</v>
      </c>
    </row>
    <row r="13" spans="1:2" x14ac:dyDescent="0.35">
      <c r="A13" s="3" t="s">
        <v>36</v>
      </c>
      <c r="B13" s="3">
        <v>96.3</v>
      </c>
    </row>
    <row r="14" spans="1:2" x14ac:dyDescent="0.35">
      <c r="A14" s="16" t="s">
        <v>37</v>
      </c>
      <c r="B14" s="16">
        <v>86.1</v>
      </c>
    </row>
    <row r="16" spans="1:2" x14ac:dyDescent="0.35">
      <c r="A16" t="s">
        <v>39</v>
      </c>
    </row>
    <row r="17" spans="1:2" x14ac:dyDescent="0.35">
      <c r="A17" s="7"/>
    </row>
    <row r="18" spans="1:2" x14ac:dyDescent="0.35">
      <c r="B18" s="5"/>
    </row>
  </sheetData>
  <pageMargins left="0.25" right="0.25" top="0.75" bottom="0.75" header="0.3" footer="0.3"/>
  <pageSetup paperSize="5" scale="43" orientation="landscape" horizontalDpi="4294967293" verticalDpi="429496729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916842-4E7A-4CDA-BFC9-1E71A6CCAB83}">
  <dimension ref="A1:F11"/>
  <sheetViews>
    <sheetView workbookViewId="0">
      <selection activeCell="I10" sqref="I10"/>
    </sheetView>
  </sheetViews>
  <sheetFormatPr defaultRowHeight="14.5" x14ac:dyDescent="0.35"/>
  <cols>
    <col min="1" max="1" width="9.453125" bestFit="1" customWidth="1"/>
    <col min="2" max="2" width="17.1796875" bestFit="1" customWidth="1"/>
    <col min="3" max="3" width="15.54296875" bestFit="1" customWidth="1"/>
    <col min="6" max="6" width="18.1796875" bestFit="1" customWidth="1"/>
  </cols>
  <sheetData>
    <row r="1" spans="1:6" x14ac:dyDescent="0.35">
      <c r="A1" s="8" t="s">
        <v>26</v>
      </c>
      <c r="B1" s="8" t="s">
        <v>25</v>
      </c>
      <c r="C1" s="21" t="s">
        <v>24</v>
      </c>
      <c r="D1" s="21"/>
      <c r="E1" s="21"/>
      <c r="F1" s="8" t="s">
        <v>23</v>
      </c>
    </row>
    <row r="2" spans="1:6" x14ac:dyDescent="0.35">
      <c r="A2" s="8" t="s">
        <v>18</v>
      </c>
      <c r="B2" s="8" t="s">
        <v>19</v>
      </c>
      <c r="C2" s="8" t="s">
        <v>20</v>
      </c>
      <c r="D2" s="8" t="s">
        <v>21</v>
      </c>
      <c r="E2" s="8" t="s">
        <v>22</v>
      </c>
      <c r="F2" s="8" t="s">
        <v>19</v>
      </c>
    </row>
    <row r="3" spans="1:6" x14ac:dyDescent="0.35">
      <c r="A3" s="3">
        <v>2016</v>
      </c>
      <c r="B3" s="9">
        <v>5206169272</v>
      </c>
      <c r="C3" s="9">
        <v>289845271</v>
      </c>
      <c r="D3" s="10">
        <f>(C3/B3)*100</f>
        <v>5.5673424327337164</v>
      </c>
      <c r="E3" s="10">
        <f>(C3/F3)*100</f>
        <v>0.89704828386617563</v>
      </c>
      <c r="F3" s="9">
        <v>32311000000</v>
      </c>
    </row>
    <row r="4" spans="1:6" x14ac:dyDescent="0.35">
      <c r="A4" s="3">
        <v>2017</v>
      </c>
      <c r="B4" s="9">
        <v>5636392678</v>
      </c>
      <c r="C4" s="9">
        <v>351782326</v>
      </c>
      <c r="D4" s="10">
        <f t="shared" ref="D4:D11" si="0">(C4/B4)*100</f>
        <v>6.2412671738269543</v>
      </c>
      <c r="E4" s="10">
        <f t="shared" ref="E4:E11" si="1">(C4/F4)*100</f>
        <v>1.0255745488469723</v>
      </c>
      <c r="F4" s="9">
        <v>34301000000</v>
      </c>
    </row>
    <row r="5" spans="1:6" x14ac:dyDescent="0.35">
      <c r="A5" s="3">
        <v>2018</v>
      </c>
      <c r="B5" s="9">
        <v>5927729104</v>
      </c>
      <c r="C5" s="9">
        <v>413099150</v>
      </c>
      <c r="D5" s="10">
        <f t="shared" si="0"/>
        <v>6.968927607053482</v>
      </c>
      <c r="E5" s="10">
        <f t="shared" si="1"/>
        <v>1.1071779099997321</v>
      </c>
      <c r="F5" s="9">
        <v>37311000000</v>
      </c>
    </row>
    <row r="6" spans="1:6" x14ac:dyDescent="0.35">
      <c r="A6" s="3">
        <v>2019</v>
      </c>
      <c r="B6" s="9">
        <v>5992439908</v>
      </c>
      <c r="C6" s="9">
        <v>437681409</v>
      </c>
      <c r="D6" s="10">
        <f t="shared" si="0"/>
        <v>7.303893167383932</v>
      </c>
      <c r="E6" s="10">
        <f t="shared" si="1"/>
        <v>1.1133248772670619</v>
      </c>
      <c r="F6" s="9">
        <v>39313000000</v>
      </c>
    </row>
    <row r="7" spans="1:6" x14ac:dyDescent="0.35">
      <c r="A7" s="3">
        <v>2020</v>
      </c>
      <c r="B7" s="9">
        <v>6383348911</v>
      </c>
      <c r="C7" s="9">
        <v>502159184</v>
      </c>
      <c r="D7" s="10">
        <f t="shared" si="0"/>
        <v>7.8667043115043036</v>
      </c>
      <c r="E7" s="10">
        <f t="shared" si="1"/>
        <v>1.2046519947223222</v>
      </c>
      <c r="F7" s="9">
        <v>41685000000</v>
      </c>
    </row>
    <row r="8" spans="1:6" x14ac:dyDescent="0.35">
      <c r="A8" s="3">
        <v>2021</v>
      </c>
      <c r="B8" s="9">
        <v>6422735236</v>
      </c>
      <c r="C8" s="9">
        <v>565721399</v>
      </c>
      <c r="D8" s="10">
        <f t="shared" si="0"/>
        <v>8.8081071103333262</v>
      </c>
      <c r="E8" s="10">
        <f t="shared" si="1"/>
        <v>1.3578182579685101</v>
      </c>
      <c r="F8" s="9">
        <v>41664000000</v>
      </c>
    </row>
    <row r="9" spans="1:6" x14ac:dyDescent="0.35">
      <c r="A9" s="3">
        <v>2022</v>
      </c>
      <c r="B9" s="9">
        <v>6833603703</v>
      </c>
      <c r="C9" s="9">
        <v>554032321</v>
      </c>
      <c r="D9" s="10">
        <f t="shared" si="0"/>
        <v>8.1074692809121487</v>
      </c>
      <c r="E9" s="10">
        <f t="shared" si="1"/>
        <v>1.1996455860381525</v>
      </c>
      <c r="F9" s="9">
        <v>46183000000</v>
      </c>
    </row>
    <row r="10" spans="1:6" x14ac:dyDescent="0.35">
      <c r="A10" s="3">
        <v>2023</v>
      </c>
      <c r="B10" s="9">
        <v>6679672540</v>
      </c>
      <c r="C10" s="9">
        <v>653336100</v>
      </c>
      <c r="D10" s="10">
        <f t="shared" si="0"/>
        <v>9.7809600109528709</v>
      </c>
      <c r="E10" s="10">
        <f t="shared" si="1"/>
        <v>1.4966236770971733</v>
      </c>
      <c r="F10" s="9">
        <v>43654000000</v>
      </c>
    </row>
    <row r="11" spans="1:6" x14ac:dyDescent="0.35">
      <c r="A11" s="3">
        <v>2024</v>
      </c>
      <c r="B11" s="9">
        <v>6749583254</v>
      </c>
      <c r="C11" s="9">
        <v>673287360</v>
      </c>
      <c r="D11" s="10">
        <f t="shared" si="0"/>
        <v>9.9752434285626475</v>
      </c>
      <c r="E11" s="10">
        <f t="shared" si="1"/>
        <v>1.5476787892234005</v>
      </c>
      <c r="F11" s="9">
        <v>43503042407</v>
      </c>
    </row>
  </sheetData>
  <mergeCells count="1">
    <mergeCell ref="C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Pediatric Cancer Incidence</vt:lpstr>
      <vt:lpstr>Pediatric Cancer Survival</vt:lpstr>
      <vt:lpstr>NIH Funding through 2024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Paul Barrett</dc:creator>
  <cp:keywords/>
  <dc:description/>
  <cp:lastModifiedBy>Caitlyn Barrett</cp:lastModifiedBy>
  <cp:revision/>
  <dcterms:created xsi:type="dcterms:W3CDTF">2018-11-26T15:37:07Z</dcterms:created>
  <dcterms:modified xsi:type="dcterms:W3CDTF">2026-03-26T14:51:43Z</dcterms:modified>
  <cp:category/>
  <cp:contentStatus/>
</cp:coreProperties>
</file>